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<sst xmlns="http://schemas.openxmlformats.org/spreadsheetml/2006/main" count="63" uniqueCount="37">
  <si>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</si>
  <si>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</si>
  <si>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</si>
  <si>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</si>
  <si>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</si>
  <si>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</si>
  <si>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</si>
  <si>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</si>
  <si>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</si>
  <si>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</si>
  <si>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</si>
  <si>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</si>
  <si>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</si>
  <si>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</si>
  <si>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</si>
  <si>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</si>
  <si>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</si>
  <si>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</si>
  <si>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</si>
  <si>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</si>
  <si>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</si>
  <si>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</si>
  <si>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Střítež B</t>
  </si>
  <si>
    <t>Střítež A</t>
  </si>
  <si>
    <t>HRONEK</t>
  </si>
  <si>
    <t>Petr</t>
  </si>
  <si>
    <t>IRAN</t>
  </si>
  <si>
    <t>Pavel</t>
  </si>
  <si>
    <t>KARPÍŠEK</t>
  </si>
  <si>
    <t>Roman</t>
  </si>
  <si>
    <t xml:space="preserve">BŘÍZA </t>
  </si>
  <si>
    <t>Jiří</t>
  </si>
  <si>
    <t>Milan</t>
  </si>
  <si>
    <t>HLADÍK</t>
  </si>
  <si>
    <t>Ivan</t>
  </si>
  <si>
    <t>KAPLAN</t>
  </si>
  <si>
    <t>KUTINA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</si>
</sst>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169" fontId="11" fillId="0" borderId="32" xfId="0" applyNumberFormat="1" applyFont="1" applyBorder="1" applyAlignment="1" applyProtection="1">
      <alignment horizontal="left" vertical="center" indent="1"/>
      <protection hidden="1" locked="0"/>
    </xf>
    <xf numFmtId="169" fontId="0" fillId="0" borderId="33" xfId="0" applyNumberFormat="1" applyFon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3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3" xfId="0" applyNumberFormat="1" applyFont="1" applyBorder="1" applyAlignment="1" applyProtection="1">
      <alignment horizontal="center"/>
      <protection hidden="1" locked="0"/>
    </xf>
    <xf numFmtId="0" fontId="6" fillId="0" borderId="43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4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 vertical="center"/>
      <protection hidden="1" locked="0"/>
    </xf>
    <xf numFmtId="0" fontId="6" fillId="0" borderId="46" xfId="0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/>
      <protection hidden="1" locked="0"/>
    </xf>
    <xf numFmtId="0" fontId="0" fillId="0" borderId="47" xfId="0" applyFont="1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9" sqref="A19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57" t="s">
        <v>0</v>
      </c>
      <c r="C1" s="57"/>
      <c r="D1" s="59" t="s">
        <v>1</v>
      </c>
      <c r="E1" s="59"/>
      <c r="F1" s="59"/>
      <c r="G1" s="59"/>
      <c r="H1" s="59"/>
      <c r="I1" s="59"/>
      <c r="K1" s="2" t="s">
        <v>20</v>
      </c>
      <c r="L1" s="53" t="s">
        <v>21</v>
      </c>
      <c r="M1" s="53"/>
      <c r="N1" s="53"/>
      <c r="O1" s="54" t="s">
        <v>19</v>
      </c>
      <c r="P1" s="54"/>
      <c r="Q1" s="55">
        <v>40830</v>
      </c>
      <c r="R1" s="56"/>
      <c r="S1" s="56"/>
    </row>
    <row r="2" spans="2:3" ht="6" customHeight="1" thickBot="1">
      <c r="B2" s="58"/>
      <c r="C2" s="58"/>
    </row>
    <row r="3" spans="1:19" ht="19.5" customHeight="1" thickBot="1">
      <c r="A3" s="3" t="s">
        <v>2</v>
      </c>
      <c r="B3" s="50" t="s">
        <v>23</v>
      </c>
      <c r="C3" s="51"/>
      <c r="D3" s="51"/>
      <c r="E3" s="51"/>
      <c r="F3" s="51"/>
      <c r="G3" s="51"/>
      <c r="H3" s="51"/>
      <c r="I3" s="52"/>
      <c r="K3" s="3" t="s">
        <v>3</v>
      </c>
      <c r="L3" s="50" t="s">
        <v>22</v>
      </c>
      <c r="M3" s="51"/>
      <c r="N3" s="51"/>
      <c r="O3" s="51"/>
      <c r="P3" s="51"/>
      <c r="Q3" s="51"/>
      <c r="R3" s="51"/>
      <c r="S3" s="52"/>
    </row>
    <row r="4" ht="4.5" customHeight="1" thickBot="1"/>
    <row r="5" spans="1:19" ht="12.75" customHeight="1">
      <c r="A5" s="41" t="s">
        <v>4</v>
      </c>
      <c r="B5" s="42"/>
      <c r="C5" s="39" t="s">
        <v>5</v>
      </c>
      <c r="D5" s="45" t="s">
        <v>6</v>
      </c>
      <c r="E5" s="46"/>
      <c r="F5" s="46"/>
      <c r="G5" s="47"/>
      <c r="H5" s="37" t="s">
        <v>7</v>
      </c>
      <c r="I5" s="38"/>
      <c r="K5" s="41" t="s">
        <v>4</v>
      </c>
      <c r="L5" s="42"/>
      <c r="M5" s="39" t="s">
        <v>5</v>
      </c>
      <c r="N5" s="45" t="s">
        <v>6</v>
      </c>
      <c r="O5" s="46"/>
      <c r="P5" s="46"/>
      <c r="Q5" s="47"/>
      <c r="R5" s="37" t="s">
        <v>7</v>
      </c>
      <c r="S5" s="38"/>
    </row>
    <row r="6" spans="1:19" ht="12.75" customHeight="1" thickBot="1">
      <c r="A6" s="43" t="s">
        <v>8</v>
      </c>
      <c r="B6" s="44"/>
      <c r="C6" s="4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3" t="s">
        <v>8</v>
      </c>
      <c r="L6" s="44"/>
      <c r="M6" s="4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48" t="s">
        <v>28</v>
      </c>
      <c r="B8" s="49"/>
      <c r="C8" s="10">
        <v>1</v>
      </c>
      <c r="D8" s="65">
        <v>81</v>
      </c>
      <c r="E8" s="66">
        <v>33</v>
      </c>
      <c r="F8" s="66">
        <v>0</v>
      </c>
      <c r="G8" s="11">
        <f>IF(AND(ISBLANK(D8),ISBLANK(E8)),"",D8+E8)</f>
        <v>114</v>
      </c>
      <c r="H8" s="12">
        <f>IF(OR(ISNUMBER($G8),ISNUMBER($Q8)),(SIGN(N($G8)-N($Q8))+1)/2,"")</f>
        <v>0</v>
      </c>
      <c r="I8" s="13"/>
      <c r="K8" s="48" t="s">
        <v>24</v>
      </c>
      <c r="L8" s="49"/>
      <c r="M8" s="10">
        <v>1</v>
      </c>
      <c r="N8" s="65">
        <v>86</v>
      </c>
      <c r="O8" s="66">
        <v>44</v>
      </c>
      <c r="P8" s="66">
        <v>0</v>
      </c>
      <c r="Q8" s="11">
        <f>IF(AND(ISBLANK(N8),ISBLANK(O8)),"",N8+O8)</f>
        <v>130</v>
      </c>
      <c r="R8" s="12">
        <f>IF(ISNUMBER($H8),1-$H8,"")</f>
        <v>1</v>
      </c>
      <c r="S8" s="13"/>
    </row>
    <row r="9" spans="1:19" ht="12.75" customHeight="1">
      <c r="A9" s="60" t="s">
        <v>32</v>
      </c>
      <c r="B9" s="61"/>
      <c r="C9" s="14">
        <v>2</v>
      </c>
      <c r="D9" s="67">
        <v>86</v>
      </c>
      <c r="E9" s="68">
        <v>36</v>
      </c>
      <c r="F9" s="68">
        <v>2</v>
      </c>
      <c r="G9" s="15">
        <f>IF(AND(ISBLANK(D9),ISBLANK(E9)),"",D9+E9)</f>
        <v>122</v>
      </c>
      <c r="H9" s="16">
        <f>IF(OR(ISNUMBER($G9),ISNUMBER($Q9)),(SIGN(N($G9)-N($Q9))+1)/2,"")</f>
        <v>0</v>
      </c>
      <c r="I9" s="33">
        <f>IF(ISNUMBER(H10),(SIGN(1000*($H10-$R10)+$G10-$Q10)+1)/2,"")</f>
        <v>0</v>
      </c>
      <c r="K9" s="60" t="s">
        <v>25</v>
      </c>
      <c r="L9" s="61"/>
      <c r="M9" s="14">
        <v>2</v>
      </c>
      <c r="N9" s="67">
        <v>88</v>
      </c>
      <c r="O9" s="68">
        <v>41</v>
      </c>
      <c r="P9" s="68">
        <v>2</v>
      </c>
      <c r="Q9" s="15">
        <f>IF(AND(ISBLANK(N9),ISBLANK(O9)),"",N9+O9)</f>
        <v>129</v>
      </c>
      <c r="R9" s="16">
        <f>IF(ISNUMBER($H9),1-$H9,"")</f>
        <v>1</v>
      </c>
      <c r="S9" s="33">
        <f>IF(ISNUMBER($I9),1-$I9,"")</f>
        <v>1</v>
      </c>
    </row>
    <row r="10" spans="1:19" ht="15.75" customHeight="1" thickBot="1">
      <c r="A10" s="35"/>
      <c r="B10" s="36"/>
      <c r="C10" s="17" t="s">
        <v>12</v>
      </c>
      <c r="D10" s="18">
        <f>IF(ISNUMBER($G10),SUM(D8:D9),"")</f>
        <v>167</v>
      </c>
      <c r="E10" s="19">
        <f>IF(ISNUMBER($G10),SUM(E8:E9),"")</f>
        <v>69</v>
      </c>
      <c r="F10" s="19">
        <f>IF(ISNUMBER($G10),SUM(F8:F9),"")</f>
        <v>2</v>
      </c>
      <c r="G10" s="20">
        <f>IF(SUM($G8:$G9)+SUM($Q8:$Q9)&gt;0,SUM(G8:G9),"")</f>
        <v>236</v>
      </c>
      <c r="H10" s="18">
        <f>IF(ISNUMBER($G10),SUM(H8:H9),"")</f>
        <v>0</v>
      </c>
      <c r="I10" s="34"/>
      <c r="K10" s="35"/>
      <c r="L10" s="36"/>
      <c r="M10" s="17" t="s">
        <v>12</v>
      </c>
      <c r="N10" s="18">
        <f>IF(ISNUMBER($G10),SUM(N8:N9),"")</f>
        <v>174</v>
      </c>
      <c r="O10" s="19">
        <f>IF(ISNUMBER($G10),SUM(O8:O9),"")</f>
        <v>85</v>
      </c>
      <c r="P10" s="19">
        <f>IF(ISNUMBER($G10),SUM(P8:P9),"")</f>
        <v>2</v>
      </c>
      <c r="Q10" s="20">
        <f>IF(SUM($G8:$G9)+SUM($Q8:$Q9)&gt;0,SUM(Q8:Q9),"")</f>
        <v>259</v>
      </c>
      <c r="R10" s="18">
        <f>IF(ISNUMBER($G10),SUM(R8:R9),"")</f>
        <v>2</v>
      </c>
      <c r="S10" s="34"/>
    </row>
    <row r="11" spans="1:19" ht="12.75" customHeight="1" thickBot="1">
      <c r="A11" s="48" t="s">
        <v>33</v>
      </c>
      <c r="B11" s="49"/>
      <c r="C11" s="10">
        <v>1</v>
      </c>
      <c r="D11" s="65">
        <v>85</v>
      </c>
      <c r="E11" s="66">
        <v>33</v>
      </c>
      <c r="F11" s="66">
        <v>3</v>
      </c>
      <c r="G11" s="11">
        <f>IF(AND(ISBLANK(D11),ISBLANK(E11)),"",D11+E11)</f>
        <v>118</v>
      </c>
      <c r="H11" s="12">
        <f>IF(OR(ISNUMBER($G11),ISNUMBER($Q11)),(SIGN(N($G11)-N($Q11))+1)/2,"")</f>
        <v>1</v>
      </c>
      <c r="I11" s="13"/>
      <c r="K11" s="48" t="s">
        <v>26</v>
      </c>
      <c r="L11" s="49"/>
      <c r="M11" s="10">
        <v>1</v>
      </c>
      <c r="N11" s="65">
        <v>50</v>
      </c>
      <c r="O11" s="66">
        <v>26</v>
      </c>
      <c r="P11" s="66">
        <v>9</v>
      </c>
      <c r="Q11" s="11">
        <f>IF(AND(ISBLANK(N11),ISBLANK(O11)),"",N11+O11)</f>
        <v>76</v>
      </c>
      <c r="R11" s="12">
        <f>IF(ISNUMBER($H11),1-$H11,"")</f>
        <v>0</v>
      </c>
      <c r="S11" s="13"/>
    </row>
    <row r="12" spans="1:19" ht="12.75" customHeight="1">
      <c r="A12" s="60" t="s">
        <v>34</v>
      </c>
      <c r="B12" s="61"/>
      <c r="C12" s="14">
        <v>2</v>
      </c>
      <c r="D12" s="67">
        <v>82</v>
      </c>
      <c r="E12" s="68">
        <v>35</v>
      </c>
      <c r="F12" s="68">
        <v>1</v>
      </c>
      <c r="G12" s="15">
        <f>IF(AND(ISBLANK(D12),ISBLANK(E12)),"",D12+E12)</f>
        <v>117</v>
      </c>
      <c r="H12" s="16">
        <f>IF(OR(ISNUMBER($G12),ISNUMBER($Q12)),(SIGN(N($G12)-N($Q12))+1)/2,"")</f>
        <v>1</v>
      </c>
      <c r="I12" s="33">
        <f>IF(ISNUMBER(H13),(SIGN(1000*($H13-$R13)+$G13-$Q13)+1)/2,"")</f>
        <v>1</v>
      </c>
      <c r="K12" s="60" t="s">
        <v>27</v>
      </c>
      <c r="L12" s="61"/>
      <c r="M12" s="14">
        <v>2</v>
      </c>
      <c r="N12" s="67">
        <v>69</v>
      </c>
      <c r="O12" s="68">
        <v>17</v>
      </c>
      <c r="P12" s="68">
        <v>9</v>
      </c>
      <c r="Q12" s="15">
        <f>IF(AND(ISBLANK(N12),ISBLANK(O12)),"",N12+O12)</f>
        <v>86</v>
      </c>
      <c r="R12" s="16">
        <f>IF(ISNUMBER($H12),1-$H12,"")</f>
        <v>0</v>
      </c>
      <c r="S12" s="33">
        <f>IF(ISNUMBER($I12),1-$I12,"")</f>
        <v>0</v>
      </c>
    </row>
    <row r="13" spans="1:19" ht="15.75" customHeight="1" thickBot="1">
      <c r="A13" s="35"/>
      <c r="B13" s="36"/>
      <c r="C13" s="17" t="s">
        <v>12</v>
      </c>
      <c r="D13" s="18">
        <f>IF(ISNUMBER($G13),SUM(D11:D12),"")</f>
        <v>167</v>
      </c>
      <c r="E13" s="19">
        <f>IF(ISNUMBER($G13),SUM(E11:E12),"")</f>
        <v>68</v>
      </c>
      <c r="F13" s="19">
        <f>IF(ISNUMBER($G13),SUM(F11:F12),"")</f>
        <v>4</v>
      </c>
      <c r="G13" s="20">
        <f>IF(SUM($G11:$G12)+SUM($Q11:$Q12)&gt;0,SUM(G11:G12),"")</f>
        <v>235</v>
      </c>
      <c r="H13" s="18">
        <f>IF(ISNUMBER($G13),SUM(H11:H12),"")</f>
        <v>2</v>
      </c>
      <c r="I13" s="34"/>
      <c r="K13" s="35"/>
      <c r="L13" s="36"/>
      <c r="M13" s="17" t="s">
        <v>12</v>
      </c>
      <c r="N13" s="18">
        <f>IF(ISNUMBER($G13),SUM(N11:N12),"")</f>
        <v>119</v>
      </c>
      <c r="O13" s="19">
        <f>IF(ISNUMBER($G13),SUM(O11:O12),"")</f>
        <v>43</v>
      </c>
      <c r="P13" s="19">
        <f>IF(ISNUMBER($G13),SUM(P11:P12),"")</f>
        <v>18</v>
      </c>
      <c r="Q13" s="20">
        <f>IF(SUM($G11:$G12)+SUM($Q11:$Q12)&gt;0,SUM(Q11:Q12),"")</f>
        <v>162</v>
      </c>
      <c r="R13" s="18">
        <f>IF(ISNUMBER($G13),SUM(R11:R12),"")</f>
        <v>0</v>
      </c>
      <c r="S13" s="34"/>
    </row>
    <row r="14" spans="1:19" ht="12.75" customHeight="1" thickBot="1">
      <c r="A14" s="48" t="s">
        <v>35</v>
      </c>
      <c r="B14" s="49"/>
      <c r="C14" s="10">
        <v>1</v>
      </c>
      <c r="D14" s="65">
        <v>91</v>
      </c>
      <c r="E14" s="66">
        <v>42</v>
      </c>
      <c r="F14" s="66">
        <v>4</v>
      </c>
      <c r="G14" s="11">
        <f>IF(AND(ISBLANK(D14),ISBLANK(E14)),"",D14+E14)</f>
        <v>133</v>
      </c>
      <c r="H14" s="12">
        <f>IF(OR(ISNUMBER($G14),ISNUMBER($Q14)),(SIGN(N($G14)-N($Q14))+1)/2,"")</f>
        <v>0</v>
      </c>
      <c r="I14" s="13"/>
      <c r="K14" s="48" t="s">
        <v>28</v>
      </c>
      <c r="L14" s="49"/>
      <c r="M14" s="10">
        <v>1</v>
      </c>
      <c r="N14" s="65">
        <v>90</v>
      </c>
      <c r="O14" s="66">
        <v>52</v>
      </c>
      <c r="P14" s="66">
        <v>2</v>
      </c>
      <c r="Q14" s="11">
        <f>IF(AND(ISBLANK(N14),ISBLANK(O14)),"",N14+O14)</f>
        <v>142</v>
      </c>
      <c r="R14" s="12">
        <f>IF(ISNUMBER($H14),1-$H14,"")</f>
        <v>1</v>
      </c>
      <c r="S14" s="13"/>
    </row>
    <row r="15" spans="1:19" ht="12.75" customHeight="1">
      <c r="A15" s="60" t="s">
        <v>31</v>
      </c>
      <c r="B15" s="61"/>
      <c r="C15" s="14">
        <v>2</v>
      </c>
      <c r="D15" s="67">
        <v>87</v>
      </c>
      <c r="E15" s="68">
        <v>26</v>
      </c>
      <c r="F15" s="68">
        <v>3</v>
      </c>
      <c r="G15" s="15">
        <f>IF(AND(ISBLANK(D15),ISBLANK(E15)),"",D15+E15)</f>
        <v>113</v>
      </c>
      <c r="H15" s="16">
        <f>IF(OR(ISNUMBER($G15),ISNUMBER($Q15)),(SIGN(N($G15)-N($Q15))+1)/2,"")</f>
        <v>0</v>
      </c>
      <c r="I15" s="33">
        <f>IF(ISNUMBER(H16),(SIGN(1000*($H16-$R16)+$G16-$Q16)+1)/2,"")</f>
        <v>0</v>
      </c>
      <c r="K15" s="60" t="s">
        <v>29</v>
      </c>
      <c r="L15" s="61"/>
      <c r="M15" s="14">
        <v>2</v>
      </c>
      <c r="N15" s="67">
        <v>94</v>
      </c>
      <c r="O15" s="68">
        <v>26</v>
      </c>
      <c r="P15" s="68">
        <v>4</v>
      </c>
      <c r="Q15" s="15">
        <f>IF(AND(ISBLANK(N15),ISBLANK(O15)),"",N15+O15)</f>
        <v>120</v>
      </c>
      <c r="R15" s="16">
        <f>IF(ISNUMBER($H15),1-$H15,"")</f>
        <v>1</v>
      </c>
      <c r="S15" s="33">
        <f>IF(ISNUMBER($I15),1-$I15,"")</f>
        <v>1</v>
      </c>
    </row>
    <row r="16" spans="1:19" ht="15.75" customHeight="1" thickBot="1">
      <c r="A16" s="35"/>
      <c r="B16" s="36"/>
      <c r="C16" s="17" t="s">
        <v>12</v>
      </c>
      <c r="D16" s="18">
        <f>IF(ISNUMBER($G16),SUM(D14:D15),"")</f>
        <v>178</v>
      </c>
      <c r="E16" s="19">
        <f>IF(ISNUMBER($G16),SUM(E14:E15),"")</f>
        <v>68</v>
      </c>
      <c r="F16" s="19">
        <f>IF(ISNUMBER($G16),SUM(F14:F15),"")</f>
        <v>7</v>
      </c>
      <c r="G16" s="20">
        <f>IF(SUM($G14:$G15)+SUM($Q14:$Q15)&gt;0,SUM(G14:G15),"")</f>
        <v>246</v>
      </c>
      <c r="H16" s="18">
        <f>IF(ISNUMBER($G16),SUM(H14:H15),"")</f>
        <v>0</v>
      </c>
      <c r="I16" s="34"/>
      <c r="K16" s="35"/>
      <c r="L16" s="36"/>
      <c r="M16" s="17" t="s">
        <v>12</v>
      </c>
      <c r="N16" s="18">
        <f>IF(ISNUMBER($G16),SUM(N14:N15),"")</f>
        <v>184</v>
      </c>
      <c r="O16" s="19">
        <f>IF(ISNUMBER($G16),SUM(O14:O15),"")</f>
        <v>78</v>
      </c>
      <c r="P16" s="19">
        <f>IF(ISNUMBER($G16),SUM(P14:P15),"")</f>
        <v>6</v>
      </c>
      <c r="Q16" s="20">
        <f>IF(SUM($G14:$G15)+SUM($Q14:$Q15)&gt;0,SUM(Q14:Q15),"")</f>
        <v>262</v>
      </c>
      <c r="R16" s="18">
        <f>IF(ISNUMBER($G16),SUM(R14:R15),"")</f>
        <v>2</v>
      </c>
      <c r="S16" s="34"/>
    </row>
    <row r="17" spans="1:19" ht="12.75" customHeight="1" thickBot="1">
      <c r="A17" s="48" t="s">
        <v>36</v>
      </c>
      <c r="B17" s="49"/>
      <c r="C17" s="10">
        <v>1</v>
      </c>
      <c r="D17" s="65">
        <v>85</v>
      </c>
      <c r="E17" s="66">
        <v>34</v>
      </c>
      <c r="F17" s="66">
        <v>3</v>
      </c>
      <c r="G17" s="11">
        <f>IF(AND(ISBLANK(D17),ISBLANK(E17)),"",D17+E17)</f>
        <v>119</v>
      </c>
      <c r="H17" s="12">
        <f>IF(OR(ISNUMBER($G17),ISNUMBER($Q17)),(SIGN(N($G17)-N($Q17))+1)/2,"")</f>
        <v>1</v>
      </c>
      <c r="I17" s="13"/>
      <c r="K17" s="48" t="s">
        <v>30</v>
      </c>
      <c r="L17" s="49"/>
      <c r="M17" s="10">
        <v>1</v>
      </c>
      <c r="N17" s="65">
        <v>68</v>
      </c>
      <c r="O17" s="66">
        <v>26</v>
      </c>
      <c r="P17" s="66">
        <v>3</v>
      </c>
      <c r="Q17" s="11">
        <f>IF(AND(ISBLANK(N17),ISBLANK(O17)),"",N17+O17)</f>
        <v>94</v>
      </c>
      <c r="R17" s="12">
        <f>IF(ISNUMBER($H17),1-$H17,"")</f>
        <v>0</v>
      </c>
      <c r="S17" s="13"/>
    </row>
    <row r="18" spans="1:19" ht="12.75" customHeight="1">
      <c r="A18" s="60" t="s">
        <v>25</v>
      </c>
      <c r="B18" s="61"/>
      <c r="C18" s="14">
        <v>2</v>
      </c>
      <c r="D18" s="67">
        <v>84</v>
      </c>
      <c r="E18" s="68">
        <v>36</v>
      </c>
      <c r="F18" s="68">
        <v>3</v>
      </c>
      <c r="G18" s="15">
        <f>IF(AND(ISBLANK(D18),ISBLANK(E18)),"",D18+E18)</f>
        <v>120</v>
      </c>
      <c r="H18" s="16">
        <f>IF(OR(ISNUMBER($G18),ISNUMBER($Q18)),(SIGN(N($G18)-N($Q18))+1)/2,"")</f>
        <v>1</v>
      </c>
      <c r="I18" s="33">
        <f>IF(ISNUMBER(H19),(SIGN(1000*($H19-$R19)+$G19-$Q19)+1)/2,"")</f>
        <v>1</v>
      </c>
      <c r="K18" s="60" t="s">
        <v>31</v>
      </c>
      <c r="L18" s="61"/>
      <c r="M18" s="14">
        <v>2</v>
      </c>
      <c r="N18" s="67">
        <v>69</v>
      </c>
      <c r="O18" s="68">
        <v>35</v>
      </c>
      <c r="P18" s="68">
        <v>6</v>
      </c>
      <c r="Q18" s="15">
        <f>IF(AND(ISBLANK(N18),ISBLANK(O18)),"",N18+O18)</f>
        <v>104</v>
      </c>
      <c r="R18" s="16">
        <f>IF(ISNUMBER($H18),1-$H18,"")</f>
        <v>0</v>
      </c>
      <c r="S18" s="33">
        <f>IF(ISNUMBER($I18),1-$I18,"")</f>
        <v>0</v>
      </c>
    </row>
    <row r="19" spans="1:19" ht="15.75" customHeight="1" thickBot="1">
      <c r="A19" s="35"/>
      <c r="B19" s="36"/>
      <c r="C19" s="17" t="s">
        <v>12</v>
      </c>
      <c r="D19" s="18">
        <f>IF(ISNUMBER($G19),SUM(D17:D18),"")</f>
        <v>169</v>
      </c>
      <c r="E19" s="19">
        <f>IF(ISNUMBER($G19),SUM(E17:E18),"")</f>
        <v>70</v>
      </c>
      <c r="F19" s="19">
        <f>IF(ISNUMBER($G19),SUM(F17:F18),"")</f>
        <v>6</v>
      </c>
      <c r="G19" s="20">
        <f>IF(SUM($G17:$G18)+SUM($Q17:$Q18)&gt;0,SUM(G17:G18),"")</f>
        <v>239</v>
      </c>
      <c r="H19" s="18">
        <f>IF(ISNUMBER($G19),SUM(H17:H18),"")</f>
        <v>2</v>
      </c>
      <c r="I19" s="34"/>
      <c r="K19" s="35"/>
      <c r="L19" s="36"/>
      <c r="M19" s="17" t="s">
        <v>12</v>
      </c>
      <c r="N19" s="18">
        <f>IF(ISNUMBER($G19),SUM(N17:N18),"")</f>
        <v>137</v>
      </c>
      <c r="O19" s="19">
        <f>IF(ISNUMBER($G19),SUM(O17:O18),"")</f>
        <v>61</v>
      </c>
      <c r="P19" s="19">
        <f>IF(ISNUMBER($G19),SUM(P17:P18),"")</f>
        <v>9</v>
      </c>
      <c r="Q19" s="20">
        <f>IF(SUM($G17:$G18)+SUM($Q17:$Q18)&gt;0,SUM(Q17:Q18),"")</f>
        <v>198</v>
      </c>
      <c r="R19" s="18">
        <f>IF(ISNUMBER($G19),SUM(R17:R18),"")</f>
        <v>0</v>
      </c>
      <c r="S19" s="34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681</v>
      </c>
      <c r="E21" s="25">
        <f>IF(ISNUMBER($G21),SUM(E10,E13,E16,E19),"")</f>
        <v>275</v>
      </c>
      <c r="F21" s="25">
        <f>IF(ISNUMBER($G21),SUM(F10,F13,F16,F19),"")</f>
        <v>19</v>
      </c>
      <c r="G21" s="26">
        <f>IF(SUM($G$8:$G$19)+SUM($Q$8:$Q$19)&gt;0,SUM(G10,G13,G16,G19),"")</f>
        <v>956</v>
      </c>
      <c r="H21" s="27">
        <f>IF(SUM($G$8:$G$19)+SUM($Q$8:$Q$19)&gt;0,SUM(H10,H13,H16,H19),"")</f>
        <v>4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614</v>
      </c>
      <c r="O21" s="25">
        <f>IF(ISNUMBER($G21),SUM(O10,O13,O16,O19),"")</f>
        <v>267</v>
      </c>
      <c r="P21" s="25">
        <f>IF(ISNUMBER($G21),SUM(P10,P13,P16,P19),"")</f>
        <v>35</v>
      </c>
      <c r="Q21" s="26">
        <f>IF(SUM($G$8:$G$19)+SUM($Q$8:$Q$19)&gt;0,SUM(Q10,Q13,Q16,Q19),"")</f>
        <v>881</v>
      </c>
      <c r="R21" s="27">
        <f>IF(SUM($G$8:$G$19)+SUM($Q$8:$Q$19)&gt;0,SUM(R10,R13,R16,R19),"")</f>
        <v>4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0" t="s">
        <v>18</v>
      </c>
      <c r="C23" s="63"/>
      <c r="D23" s="63"/>
      <c r="E23" s="63"/>
      <c r="G23" s="62" t="s">
        <v>16</v>
      </c>
      <c r="H23" s="62"/>
      <c r="I23" s="31">
        <f>IF(ISNUMBER(I$21),SUM(I9,I12,I15,I18,I21),"")</f>
        <v>4</v>
      </c>
      <c r="K23" s="29"/>
      <c r="L23" s="30" t="s">
        <v>18</v>
      </c>
      <c r="M23" s="63"/>
      <c r="N23" s="63"/>
      <c r="O23" s="63"/>
      <c r="Q23" s="62" t="s">
        <v>16</v>
      </c>
      <c r="R23" s="62"/>
      <c r="S23" s="31">
        <f>IF(ISNUMBER(S$21),SUM(S9,S12,S15,S18,S21),"")</f>
        <v>2</v>
      </c>
    </row>
    <row r="24" spans="1:19" ht="18" customHeight="1">
      <c r="A24" s="29"/>
      <c r="B24" s="30" t="s">
        <v>17</v>
      </c>
      <c r="C24" s="64"/>
      <c r="D24" s="64"/>
      <c r="E24" s="64"/>
      <c r="G24" s="32"/>
      <c r="H24" s="32"/>
      <c r="I24" s="32"/>
      <c r="K24" s="29"/>
      <c r="L24" s="30" t="s">
        <v>17</v>
      </c>
      <c r="M24" s="64"/>
      <c r="N24" s="64"/>
      <c r="O24" s="64"/>
      <c r="Q24" s="32"/>
      <c r="R24" s="32"/>
      <c r="S24" s="32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2017-10-16T15:16:39Z</dcterms:modified>
  <cp:category/>
  <cp:version/>
  <cp:contentType/>
  <cp:contentStatus/>
</cp:coreProperties>
</file>